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kousaka\Desktop\"/>
    </mc:Choice>
  </mc:AlternateContent>
  <xr:revisionPtr revIDLastSave="0" documentId="13_ncr:1_{0E7BAB99-D012-431E-91C3-1B935A065D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スライス厚計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18" i="1"/>
  <c r="K6" i="1"/>
  <c r="K19" i="1" s="1"/>
  <c r="K20" i="1" s="1"/>
  <c r="K13" i="1" l="1"/>
  <c r="U3" i="1" l="1"/>
  <c r="U4" i="1" s="1"/>
  <c r="Q7" i="1" s="1"/>
  <c r="Q8" i="1" s="1"/>
  <c r="K14" i="1"/>
</calcChain>
</file>

<file path=xl/sharedStrings.xml><?xml version="1.0" encoding="utf-8"?>
<sst xmlns="http://schemas.openxmlformats.org/spreadsheetml/2006/main" count="31" uniqueCount="21">
  <si>
    <t>第一くさび</t>
    <rPh sb="0" eb="2">
      <t>ダイイチ</t>
    </rPh>
    <phoneticPr fontId="1"/>
  </si>
  <si>
    <t>第二くさび</t>
    <rPh sb="0" eb="2">
      <t>ダイニ</t>
    </rPh>
    <phoneticPr fontId="1"/>
  </si>
  <si>
    <t>平均信号最大値[Dmax]</t>
    <rPh sb="0" eb="2">
      <t>ヘイキン</t>
    </rPh>
    <rPh sb="2" eb="7">
      <t>シンゴウサイダイチ</t>
    </rPh>
    <phoneticPr fontId="1"/>
  </si>
  <si>
    <t>平均信号最小値[Dmin]</t>
    <rPh sb="0" eb="2">
      <t>ヘイキン</t>
    </rPh>
    <rPh sb="2" eb="4">
      <t>シンゴウ</t>
    </rPh>
    <rPh sb="4" eb="7">
      <t>サイショウチ</t>
    </rPh>
    <phoneticPr fontId="1"/>
  </si>
  <si>
    <t>マトリックス数</t>
    <rPh sb="6" eb="7">
      <t>スウ</t>
    </rPh>
    <phoneticPr fontId="1"/>
  </si>
  <si>
    <t>スライス厚の計算</t>
    <rPh sb="4" eb="5">
      <t>アツ</t>
    </rPh>
    <rPh sb="6" eb="8">
      <t>ケイサン</t>
    </rPh>
    <phoneticPr fontId="1"/>
  </si>
  <si>
    <t>入力してください</t>
    <rPh sb="0" eb="2">
      <t>ニュウリョク</t>
    </rPh>
    <phoneticPr fontId="1"/>
  </si>
  <si>
    <t>撮像条件</t>
    <rPh sb="0" eb="4">
      <t>サツゾウジョウケン</t>
    </rPh>
    <phoneticPr fontId="1"/>
  </si>
  <si>
    <t>計算結果</t>
    <rPh sb="0" eb="4">
      <t>ケイサンケッカ</t>
    </rPh>
    <phoneticPr fontId="1"/>
  </si>
  <si>
    <t>平均信号半値幅[D1/2]</t>
    <phoneticPr fontId="1"/>
  </si>
  <si>
    <t>半値幅(D1/2)のピクセル数</t>
    <phoneticPr fontId="1"/>
  </si>
  <si>
    <t>1ピクセルサイズ[mm]</t>
    <phoneticPr fontId="1"/>
  </si>
  <si>
    <t>FOV[mm]</t>
    <phoneticPr fontId="1"/>
  </si>
  <si>
    <t>くさび角度[°]</t>
    <rPh sb="3" eb="5">
      <t>カクド</t>
    </rPh>
    <phoneticPr fontId="1"/>
  </si>
  <si>
    <t>真のスライス厚 結果</t>
    <rPh sb="8" eb="10">
      <t>ケッカ</t>
    </rPh>
    <phoneticPr fontId="1"/>
  </si>
  <si>
    <t>半値幅[ｗ][mm]</t>
    <rPh sb="0" eb="3">
      <t>ハンチハバ</t>
    </rPh>
    <phoneticPr fontId="1"/>
  </si>
  <si>
    <t>スライス厚（補正前）[mm]</t>
    <phoneticPr fontId="1"/>
  </si>
  <si>
    <t>真のスライス厚[mm]</t>
    <phoneticPr fontId="1"/>
  </si>
  <si>
    <t>誤差角度α[°]</t>
    <phoneticPr fontId="1"/>
  </si>
  <si>
    <t>参考画像</t>
    <rPh sb="0" eb="4">
      <t>サンコウガゾウ</t>
    </rPh>
    <phoneticPr fontId="1"/>
  </si>
  <si>
    <r>
      <rPr>
        <b/>
        <sz val="11"/>
        <color theme="1"/>
        <rFont val="Yu Gothic"/>
        <family val="3"/>
        <charset val="128"/>
        <scheme val="minor"/>
      </rPr>
      <t>青枠部分のみに入力</t>
    </r>
    <r>
      <rPr>
        <sz val="11"/>
        <color theme="1"/>
        <rFont val="Yu Gothic"/>
        <family val="3"/>
        <charset val="128"/>
        <scheme val="minor"/>
      </rPr>
      <t>すれば、
真のスライス厚まで自動で計算してくれます。</t>
    </r>
    <rPh sb="0" eb="2">
      <t>アオワク</t>
    </rPh>
    <rPh sb="2" eb="4">
      <t>ブブン</t>
    </rPh>
    <rPh sb="7" eb="9">
      <t>ニュウリョク</t>
    </rPh>
    <rPh sb="14" eb="15">
      <t>シン</t>
    </rPh>
    <rPh sb="20" eb="21">
      <t>アツ</t>
    </rPh>
    <rPh sb="23" eb="25">
      <t>ジドウ</t>
    </rPh>
    <rPh sb="26" eb="28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</si>
</sst>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6" formatCode="0.00_);[Red]\(0.00\)"/>
    <numFmt numFmtId="187" formatCode="0.0"/>
    <numFmt numFmtId="193" formatCode="0.000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24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0"/>
      <name val="Yu Gothic"/>
      <family val="2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0" fillId="3" borderId="0" xfId="0" applyFill="1"/>
    <xf numFmtId="0" fontId="2" fillId="3" borderId="0" xfId="0" applyFont="1" applyFill="1" applyBorder="1"/>
    <xf numFmtId="0" fontId="5" fillId="3" borderId="0" xfId="0" applyFont="1" applyFill="1"/>
    <xf numFmtId="0" fontId="0" fillId="3" borderId="0" xfId="0" applyFill="1" applyBorder="1"/>
    <xf numFmtId="0" fontId="0" fillId="3" borderId="2" xfId="0" applyFill="1" applyBorder="1"/>
    <xf numFmtId="0" fontId="0" fillId="3" borderId="4" xfId="0" applyFill="1" applyBorder="1"/>
    <xf numFmtId="0" fontId="4" fillId="3" borderId="0" xfId="0" applyFont="1" applyFill="1" applyBorder="1"/>
    <xf numFmtId="0" fontId="0" fillId="3" borderId="0" xfId="0" applyFont="1" applyFill="1" applyBorder="1" applyAlignment="1">
      <alignment horizontal="center"/>
    </xf>
    <xf numFmtId="193" fontId="0" fillId="3" borderId="2" xfId="0" applyNumberFormat="1" applyFont="1" applyFill="1" applyBorder="1" applyAlignment="1">
      <alignment horizontal="center"/>
    </xf>
    <xf numFmtId="0" fontId="6" fillId="3" borderId="4" xfId="0" applyFont="1" applyFill="1" applyBorder="1"/>
    <xf numFmtId="2" fontId="6" fillId="3" borderId="4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vertical="top" wrapText="1"/>
    </xf>
    <xf numFmtId="0" fontId="2" fillId="3" borderId="0" xfId="0" applyFont="1" applyFill="1"/>
    <xf numFmtId="0" fontId="0" fillId="3" borderId="1" xfId="0" applyFill="1" applyBorder="1"/>
    <xf numFmtId="0" fontId="0" fillId="3" borderId="1" xfId="0" applyFont="1" applyFill="1" applyBorder="1" applyAlignment="1">
      <alignment horizontal="center"/>
    </xf>
    <xf numFmtId="0" fontId="0" fillId="3" borderId="3" xfId="0" applyFill="1" applyBorder="1"/>
    <xf numFmtId="0" fontId="0" fillId="3" borderId="0" xfId="0" applyFill="1" applyAlignment="1">
      <alignment horizontal="center"/>
    </xf>
    <xf numFmtId="0" fontId="4" fillId="3" borderId="0" xfId="0" applyFont="1" applyFill="1"/>
    <xf numFmtId="0" fontId="0" fillId="3" borderId="2" xfId="0" applyFill="1" applyBorder="1" applyAlignment="1">
      <alignment horizontal="center"/>
    </xf>
    <xf numFmtId="0" fontId="0" fillId="3" borderId="2" xfId="0" applyNumberFormat="1" applyFill="1" applyBorder="1" applyAlignment="1">
      <alignment horizontal="center"/>
    </xf>
    <xf numFmtId="0" fontId="0" fillId="3" borderId="3" xfId="0" applyNumberFormat="1" applyFill="1" applyBorder="1" applyAlignment="1">
      <alignment horizontal="center"/>
    </xf>
    <xf numFmtId="186" fontId="0" fillId="3" borderId="4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87" fontId="0" fillId="3" borderId="3" xfId="0" applyNumberFormat="1" applyFill="1" applyBorder="1" applyAlignment="1">
      <alignment horizontal="center"/>
    </xf>
    <xf numFmtId="0" fontId="0" fillId="4" borderId="0" xfId="0" applyFill="1"/>
    <xf numFmtId="0" fontId="0" fillId="4" borderId="0" xfId="0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76200</xdr:colOff>
      <xdr:row>1</xdr:row>
      <xdr:rowOff>477180</xdr:rowOff>
    </xdr:from>
    <xdr:to>
      <xdr:col>26</xdr:col>
      <xdr:colOff>876301</xdr:colOff>
      <xdr:row>12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0B3980C-4E94-226C-444F-2338585AD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715305"/>
          <a:ext cx="4914901" cy="2951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266700</xdr:colOff>
      <xdr:row>12</xdr:row>
      <xdr:rowOff>114580</xdr:rowOff>
    </xdr:from>
    <xdr:to>
      <xdr:col>25</xdr:col>
      <xdr:colOff>514761</xdr:colOff>
      <xdr:row>20</xdr:row>
      <xdr:rowOff>161925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368369D-4423-6AA2-9A1B-5420A0989E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468" b="3533"/>
        <a:stretch/>
      </xdr:blipFill>
      <xdr:spPr bwMode="auto">
        <a:xfrm>
          <a:off x="11830050" y="3762655"/>
          <a:ext cx="3677061" cy="2419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2:AB22"/>
  <sheetViews>
    <sheetView tabSelected="1" zoomScaleNormal="100" workbookViewId="0">
      <selection activeCell="P14" sqref="P14:Q16"/>
    </sheetView>
  </sheetViews>
  <sheetFormatPr defaultRowHeight="18.75"/>
  <cols>
    <col min="1" max="1" width="3" style="13" customWidth="1"/>
    <col min="2" max="2" width="2.5" style="13" customWidth="1"/>
    <col min="3" max="3" width="24.875" style="13" customWidth="1"/>
    <col min="4" max="4" width="16.375" style="13" customWidth="1"/>
    <col min="5" max="6" width="2.25" style="13" customWidth="1"/>
    <col min="7" max="7" width="1.25" style="37" customWidth="1"/>
    <col min="8" max="9" width="2.75" style="13" customWidth="1"/>
    <col min="10" max="10" width="24.875" style="13" customWidth="1"/>
    <col min="11" max="11" width="16.125" style="13" customWidth="1"/>
    <col min="12" max="13" width="2.625" style="13" customWidth="1"/>
    <col min="14" max="14" width="1.125" style="37" customWidth="1"/>
    <col min="15" max="15" width="2.875" style="13" customWidth="1"/>
    <col min="16" max="16" width="20.5" style="13" customWidth="1"/>
    <col min="17" max="17" width="18.25" style="13" customWidth="1"/>
    <col min="18" max="18" width="1.875" style="13" customWidth="1"/>
    <col min="19" max="19" width="1.75" style="13" customWidth="1"/>
    <col min="20" max="20" width="1.125" style="37" customWidth="1"/>
    <col min="21" max="26" width="9" style="13"/>
    <col min="27" max="27" width="14.25" style="13" customWidth="1"/>
    <col min="28" max="28" width="2.125" style="37" customWidth="1"/>
    <col min="29" max="16384" width="9" style="13"/>
  </cols>
  <sheetData>
    <row r="2" spans="2:22" ht="39.75">
      <c r="B2" s="25" t="s">
        <v>5</v>
      </c>
      <c r="I2" s="25" t="s">
        <v>8</v>
      </c>
      <c r="O2" s="14" t="s">
        <v>14</v>
      </c>
      <c r="V2" s="14" t="s">
        <v>19</v>
      </c>
    </row>
    <row r="3" spans="2:22" ht="24" customHeight="1">
      <c r="B3" s="25"/>
      <c r="I3" s="25"/>
      <c r="U3" s="15" t="e">
        <f>((K13-K19)/(K13+K19))*(SIN(RADIANS(2*D8)))</f>
        <v>#DIV/0!</v>
      </c>
    </row>
    <row r="4" spans="2:22">
      <c r="U4" s="15" t="e">
        <f>DEGREES(U3)</f>
        <v>#DIV/0!</v>
      </c>
    </row>
    <row r="5" spans="2:22" ht="24.75" thickBot="1">
      <c r="B5" s="19" t="s">
        <v>7</v>
      </c>
      <c r="C5" s="16"/>
      <c r="D5" s="16" t="s">
        <v>6</v>
      </c>
      <c r="E5" s="16"/>
      <c r="F5" s="16"/>
      <c r="G5" s="38"/>
      <c r="I5" s="19" t="s">
        <v>7</v>
      </c>
      <c r="J5" s="16"/>
      <c r="K5" s="16"/>
      <c r="L5" s="16"/>
      <c r="M5" s="16"/>
      <c r="O5" s="19"/>
      <c r="P5" s="16"/>
      <c r="Q5" s="16"/>
      <c r="R5" s="16"/>
    </row>
    <row r="6" spans="2:22" ht="24.95" customHeight="1" thickBot="1">
      <c r="B6" s="17"/>
      <c r="C6" s="17" t="s">
        <v>12</v>
      </c>
      <c r="D6" s="1"/>
      <c r="E6" s="17"/>
      <c r="F6" s="16"/>
      <c r="G6" s="38"/>
      <c r="I6" s="26"/>
      <c r="J6" s="26" t="s">
        <v>11</v>
      </c>
      <c r="K6" s="27" t="e">
        <f>D6/D7</f>
        <v>#DIV/0!</v>
      </c>
      <c r="L6" s="26"/>
      <c r="M6" s="16"/>
      <c r="O6" s="16"/>
      <c r="P6" s="16"/>
      <c r="Q6" s="20"/>
      <c r="R6" s="16"/>
    </row>
    <row r="7" spans="2:22" ht="24.95" customHeight="1">
      <c r="B7" s="28"/>
      <c r="C7" s="28" t="s">
        <v>4</v>
      </c>
      <c r="D7" s="2"/>
      <c r="E7" s="28"/>
      <c r="F7" s="16"/>
      <c r="G7" s="38"/>
      <c r="I7" s="16"/>
      <c r="J7" s="16"/>
      <c r="K7" s="20"/>
      <c r="L7" s="16"/>
      <c r="M7" s="16"/>
      <c r="O7" s="16"/>
      <c r="P7" s="17" t="s">
        <v>18</v>
      </c>
      <c r="Q7" s="21" t="e">
        <f>U4/2</f>
        <v>#DIV/0!</v>
      </c>
      <c r="R7" s="17"/>
    </row>
    <row r="8" spans="2:22" ht="24.95" customHeight="1" thickBot="1">
      <c r="B8" s="18"/>
      <c r="C8" s="18" t="s">
        <v>13</v>
      </c>
      <c r="D8" s="3"/>
      <c r="E8" s="18"/>
      <c r="F8" s="16"/>
      <c r="G8" s="38"/>
      <c r="I8" s="16"/>
      <c r="J8" s="16"/>
      <c r="K8" s="20"/>
      <c r="L8" s="16"/>
      <c r="M8" s="16"/>
      <c r="O8" s="16"/>
      <c r="P8" s="22" t="s">
        <v>17</v>
      </c>
      <c r="Q8" s="23" t="e">
        <f>K13*(TAN(RADIANS(D8-Q7)))</f>
        <v>#DIV/0!</v>
      </c>
      <c r="R8" s="18"/>
    </row>
    <row r="9" spans="2:22">
      <c r="D9" s="29"/>
      <c r="K9" s="29"/>
    </row>
    <row r="10" spans="2:22">
      <c r="D10" s="29"/>
      <c r="K10" s="29"/>
    </row>
    <row r="11" spans="2:22" ht="24.95" customHeight="1" thickBot="1">
      <c r="B11" s="30" t="s">
        <v>0</v>
      </c>
      <c r="D11" s="29"/>
      <c r="I11" s="30" t="s">
        <v>0</v>
      </c>
      <c r="K11" s="29"/>
    </row>
    <row r="12" spans="2:22" ht="24.95" customHeight="1">
      <c r="B12" s="17"/>
      <c r="C12" s="17" t="s">
        <v>2</v>
      </c>
      <c r="D12" s="4"/>
      <c r="E12" s="17"/>
      <c r="F12" s="16"/>
      <c r="G12" s="38"/>
      <c r="I12" s="17"/>
      <c r="J12" s="17" t="s">
        <v>9</v>
      </c>
      <c r="K12" s="32">
        <f>(D12-D13)/2</f>
        <v>0</v>
      </c>
      <c r="L12" s="17"/>
      <c r="M12" s="16"/>
    </row>
    <row r="13" spans="2:22" ht="24.95" customHeight="1" thickBot="1">
      <c r="B13" s="28"/>
      <c r="C13" s="28" t="s">
        <v>3</v>
      </c>
      <c r="D13" s="5"/>
      <c r="E13" s="28"/>
      <c r="F13" s="16"/>
      <c r="G13" s="38"/>
      <c r="I13" s="28"/>
      <c r="J13" s="28" t="s">
        <v>15</v>
      </c>
      <c r="K13" s="33" t="e">
        <f>D14*$K$6</f>
        <v>#DIV/0!</v>
      </c>
      <c r="L13" s="28"/>
      <c r="M13" s="16"/>
    </row>
    <row r="14" spans="2:22" ht="24.95" customHeight="1" thickBot="1">
      <c r="B14" s="18"/>
      <c r="C14" s="18" t="s">
        <v>10</v>
      </c>
      <c r="D14" s="6"/>
      <c r="E14" s="18"/>
      <c r="F14" s="16"/>
      <c r="G14" s="38"/>
      <c r="I14" s="18"/>
      <c r="J14" s="18" t="s">
        <v>16</v>
      </c>
      <c r="K14" s="34" t="e">
        <f>TAN((RADIANS($D$8)))*K13</f>
        <v>#DIV/0!</v>
      </c>
      <c r="L14" s="18"/>
      <c r="M14" s="16"/>
      <c r="P14" s="7" t="s">
        <v>20</v>
      </c>
      <c r="Q14" s="8"/>
    </row>
    <row r="15" spans="2:22">
      <c r="D15" s="29"/>
      <c r="I15" s="16"/>
      <c r="J15" s="16"/>
      <c r="K15" s="35"/>
      <c r="L15" s="16"/>
      <c r="M15" s="16"/>
      <c r="P15" s="9"/>
      <c r="Q15" s="10"/>
    </row>
    <row r="16" spans="2:22" ht="19.5" thickBot="1">
      <c r="D16" s="29"/>
      <c r="K16" s="29"/>
      <c r="P16" s="11"/>
      <c r="Q16" s="12"/>
    </row>
    <row r="17" spans="2:22" ht="24.95" customHeight="1" thickBot="1">
      <c r="B17" s="30" t="s">
        <v>1</v>
      </c>
      <c r="D17" s="29"/>
      <c r="I17" s="30" t="s">
        <v>1</v>
      </c>
      <c r="K17" s="29"/>
      <c r="P17" s="24"/>
      <c r="Q17" s="24"/>
    </row>
    <row r="18" spans="2:22" ht="24.95" customHeight="1">
      <c r="B18" s="17"/>
      <c r="C18" s="17" t="s">
        <v>2</v>
      </c>
      <c r="D18" s="4"/>
      <c r="E18" s="17"/>
      <c r="F18" s="16"/>
      <c r="G18" s="38"/>
      <c r="I18" s="17"/>
      <c r="J18" s="17" t="s">
        <v>9</v>
      </c>
      <c r="K18" s="31">
        <f>(D18-D19)/2</f>
        <v>0</v>
      </c>
      <c r="L18" s="17"/>
      <c r="M18" s="16"/>
      <c r="P18" s="24"/>
      <c r="Q18" s="24"/>
    </row>
    <row r="19" spans="2:22" ht="24.95" customHeight="1">
      <c r="B19" s="28"/>
      <c r="C19" s="28" t="s">
        <v>3</v>
      </c>
      <c r="D19" s="5"/>
      <c r="E19" s="28"/>
      <c r="F19" s="16"/>
      <c r="G19" s="38"/>
      <c r="I19" s="28"/>
      <c r="J19" s="28" t="s">
        <v>15</v>
      </c>
      <c r="K19" s="36" t="e">
        <f>D20*$K$6</f>
        <v>#DIV/0!</v>
      </c>
      <c r="L19" s="28"/>
      <c r="M19" s="16"/>
      <c r="P19" s="24"/>
      <c r="Q19" s="24"/>
    </row>
    <row r="20" spans="2:22" ht="24.95" customHeight="1" thickBot="1">
      <c r="B20" s="18"/>
      <c r="C20" s="18" t="s">
        <v>10</v>
      </c>
      <c r="D20" s="6"/>
      <c r="E20" s="18"/>
      <c r="F20" s="16"/>
      <c r="G20" s="38"/>
      <c r="I20" s="18"/>
      <c r="J20" s="18" t="s">
        <v>16</v>
      </c>
      <c r="K20" s="34" t="e">
        <f>TAN((RADIANS($D$8)))*K19</f>
        <v>#DIV/0!</v>
      </c>
      <c r="L20" s="18"/>
      <c r="M20" s="16"/>
      <c r="P20" s="24"/>
      <c r="Q20" s="24"/>
    </row>
    <row r="21" spans="2:22">
      <c r="I21" s="16"/>
      <c r="J21" s="16"/>
      <c r="K21" s="16"/>
      <c r="L21" s="16"/>
      <c r="M21" s="16"/>
      <c r="N21" s="38"/>
    </row>
    <row r="22" spans="2:22">
      <c r="V22" s="16" t="s">
        <v>10</v>
      </c>
    </row>
  </sheetData>
  <mergeCells count="1">
    <mergeCell ref="P14:Q1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スライス厚計算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2022-09-21T03:31:42Z</dcterms:modified>
</cp:coreProperties>
</file>